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ropbox\Engenharia\Ilhota\Compartilhado\PLANEJAMENTO URBANO_-_ ILHOTA-SC\PROJETOS\2014\PROJETOS DE PAVIMENTAÇÃO [9 TRECHOS] BRDE\REVISÃO\"/>
    </mc:Choice>
  </mc:AlternateContent>
  <bookViews>
    <workbookView xWindow="12435" yWindow="180" windowWidth="19440" windowHeight="12735"/>
  </bookViews>
  <sheets>
    <sheet name="quantitativos" sheetId="1" r:id="rId1"/>
  </sheets>
  <definedNames>
    <definedName name="_xlnm.Print_Area" localSheetId="0">quantitativos!$A$1:$I$48</definedName>
    <definedName name="_xlnm.Print_Titles" localSheetId="0">quantitativos!#REF!</definedName>
  </definedNames>
  <calcPr calcId="152511"/>
</workbook>
</file>

<file path=xl/calcChain.xml><?xml version="1.0" encoding="utf-8"?>
<calcChain xmlns="http://schemas.openxmlformats.org/spreadsheetml/2006/main">
  <c r="F14" i="1" l="1"/>
  <c r="I22" i="1" l="1"/>
  <c r="A25" i="1" s="1"/>
  <c r="G38" i="1"/>
  <c r="I38" i="1" s="1"/>
  <c r="G32" i="1"/>
  <c r="D32" i="1"/>
  <c r="A28" i="1" l="1"/>
  <c r="I32" i="1"/>
  <c r="C41" i="1" l="1"/>
  <c r="C42" i="1" s="1"/>
  <c r="M4" i="1"/>
  <c r="M9" i="1" s="1"/>
</calcChain>
</file>

<file path=xl/sharedStrings.xml><?xml version="1.0" encoding="utf-8"?>
<sst xmlns="http://schemas.openxmlformats.org/spreadsheetml/2006/main" count="70" uniqueCount="64">
  <si>
    <t>m²</t>
  </si>
  <si>
    <t>m³</t>
  </si>
  <si>
    <t>Obra:</t>
  </si>
  <si>
    <t>Pavimentação Com Lajota Sextavada, Passeios com Acessibildiade e Drenagem Pluvial</t>
  </si>
  <si>
    <t>PREFEITURA MUNICIPAL DE ILHOTA/SC</t>
  </si>
  <si>
    <t>SECRETARIA DE OBRAS</t>
  </si>
  <si>
    <t>COMPOSIÇÃO DE PREÇO PARA SERVIÇO DE PAVER</t>
  </si>
  <si>
    <t>TRECHOS 01, 02, 03, 04, 05, 07 E 08</t>
  </si>
  <si>
    <t>Trechos</t>
  </si>
  <si>
    <t>EMPRESAS</t>
  </si>
  <si>
    <t>RAZÃO SOCIAL</t>
  </si>
  <si>
    <t>ENDEREÇO / TELEFONE</t>
  </si>
  <si>
    <t>UN.</t>
  </si>
  <si>
    <t>R$ UNIT.</t>
  </si>
  <si>
    <r>
      <t xml:space="preserve">MATERIAL COTADO: PAVER COLORIDO PODOTÁTIL 35 MPA </t>
    </r>
    <r>
      <rPr>
        <b/>
        <sz val="10"/>
        <color theme="3"/>
        <rFont val="Calibri"/>
        <family val="2"/>
        <scheme val="minor"/>
      </rPr>
      <t>(20X20 ou 20X10) CONFORME DISPONIBILIDADE DO FORNECEDOR</t>
    </r>
  </si>
  <si>
    <t>47-9179-9124</t>
  </si>
  <si>
    <t>MÉDIA GERAL DE PREÇOS</t>
  </si>
  <si>
    <t>1- MATERIAL</t>
  </si>
  <si>
    <t>Cód.</t>
  </si>
  <si>
    <t>Descrição</t>
  </si>
  <si>
    <t>unidade</t>
  </si>
  <si>
    <t>Valor Unitário</t>
  </si>
  <si>
    <t>CAMADA DRENANTE COM AREIA MÉDIA</t>
  </si>
  <si>
    <t xml:space="preserve">Espessura da camada de areia </t>
  </si>
  <si>
    <t>até 5 cm.</t>
  </si>
  <si>
    <t>Volume de areia para assentar 1 m² (m³)</t>
  </si>
  <si>
    <t>Custo da Areia para 01 m² de paver</t>
  </si>
  <si>
    <t>Total de Material (m²)</t>
  </si>
  <si>
    <t>valor orçado</t>
  </si>
  <si>
    <t>falta pra chegar</t>
  </si>
  <si>
    <t>Encarregado de Pavimentação</t>
  </si>
  <si>
    <t>Pedreiro</t>
  </si>
  <si>
    <t>Servente</t>
  </si>
  <si>
    <t>CUSTO HORÁRIO</t>
  </si>
  <si>
    <t>EQUIPE</t>
  </si>
  <si>
    <t>CUSTO HORÁRIO TOTAL DA EQUIPE</t>
  </si>
  <si>
    <t>ESTIMATIVA DE PRODUÇÃO DIÁRIA DA EQUIPE (m²/DIA)</t>
  </si>
  <si>
    <t>CUSTO HORÁRIO INDIVIDUAL</t>
  </si>
  <si>
    <t>CUSTO P/ m² DA EQUIPE</t>
  </si>
  <si>
    <t>EQUIPAMENTO</t>
  </si>
  <si>
    <t>CÓDIGO SICRO</t>
  </si>
  <si>
    <t>T511</t>
  </si>
  <si>
    <t>T604</t>
  </si>
  <si>
    <t>T701</t>
  </si>
  <si>
    <t>E914</t>
  </si>
  <si>
    <t>COMPACTADOR MANUAL PLACA VIBRATÓRIO COM MOTOR DE 3 Kw</t>
  </si>
  <si>
    <t>ESTIMATIVA DE PRODUÇÃO DIÁRIA  (m²/DIA)</t>
  </si>
  <si>
    <t>ESTIMATIVA PRODUÇÃO HORÁRIA (m²/HORA)</t>
  </si>
  <si>
    <t>até agora com 25%</t>
  </si>
  <si>
    <t>BDI CONSIDERADO</t>
  </si>
  <si>
    <t>TOTAL SEM BDI</t>
  </si>
  <si>
    <t>VALOR COM BDI</t>
  </si>
  <si>
    <t>p/m²</t>
  </si>
  <si>
    <t>2- MÃO-DE-OBRA (VALORES DE REFERÊNCIA OBTIDOS DO SICRO - MAIO 2014)</t>
  </si>
  <si>
    <t>MATERIAIS COM REFERÊNCIA DE PREÇO NA SINAPI (JUNHO - 2014)</t>
  </si>
  <si>
    <t>3- EQUIPAMENTOS E MÁQUINÁRIOS (VALORES DE REFERÊNCIA OBTIDOS DO SICRO - MAIO 2014)</t>
  </si>
  <si>
    <t>RAIMONDI ARTEFATOS DE CIMENTO</t>
  </si>
  <si>
    <t>47-3346-5005</t>
  </si>
  <si>
    <t>BALTTÉCNICA INDUSTRIA DE PRÉ-MOLDADOS</t>
  </si>
  <si>
    <t>47-3345-0803</t>
  </si>
  <si>
    <t>ARTEFATOS DE CIMENTO SANTA TERESINHA</t>
  </si>
  <si>
    <t>ARTEFATOS DE CIMENTO GASPAR</t>
  </si>
  <si>
    <t>47-3332-1161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</si>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</sst>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vertical="top"/>
    </xf>
    <xf numFmtId="0" fontId="7" fillId="0" borderId="0" xfId="0" applyFont="1" applyFill="1"/>
    <xf numFmtId="0" fontId="7" fillId="0" borderId="0" xfId="0" applyFont="1" applyFill="1" applyAlignment="1"/>
    <xf numFmtId="0" fontId="8" fillId="0" borderId="0" xfId="0" applyFont="1" applyFill="1" applyBorder="1" applyAlignment="1">
      <alignment vertical="center"/>
    </xf>
    <xf numFmtId="164" fontId="3" fillId="0" borderId="0" xfId="0" applyNumberFormat="1" applyFont="1" applyFill="1"/>
    <xf numFmtId="0" fontId="3" fillId="0" borderId="9" xfId="0" applyFont="1" applyBorder="1"/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0" fillId="2" borderId="0" xfId="2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9" fillId="2" borderId="0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3" fillId="0" borderId="0" xfId="0" applyNumberFormat="1" applyFont="1" applyFill="1"/>
    <xf numFmtId="165" fontId="0" fillId="0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2" fillId="0" borderId="0" xfId="0" applyFont="1" applyBorder="1" applyAlignment="1"/>
    <xf numFmtId="0" fontId="11" fillId="0" borderId="0" xfId="0" applyFont="1" applyAlignment="1">
      <alignment horizontal="right"/>
    </xf>
    <xf numFmtId="165" fontId="17" fillId="0" borderId="0" xfId="0" applyNumberFormat="1" applyFont="1"/>
    <xf numFmtId="0" fontId="11" fillId="0" borderId="0" xfId="0" applyFont="1" applyBorder="1" applyAlignment="1">
      <alignment horizontal="right"/>
    </xf>
    <xf numFmtId="10" fontId="11" fillId="0" borderId="0" xfId="0" applyNumberFormat="1" applyFont="1" applyBorder="1" applyAlignment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164" fontId="15" fillId="3" borderId="0" xfId="2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165" fontId="14" fillId="0" borderId="1" xfId="1" applyNumberFormat="1" applyFont="1" applyBorder="1" applyAlignment="1">
      <alignment horizontal="center" vertical="center"/>
    </xf>
    <xf numFmtId="164" fontId="9" fillId="2" borderId="5" xfId="2" applyNumberFormat="1" applyFont="1" applyFill="1" applyBorder="1" applyAlignment="1">
      <alignment horizontal="left" vertical="center"/>
    </xf>
    <xf numFmtId="164" fontId="9" fillId="2" borderId="7" xfId="2" applyNumberFormat="1" applyFont="1" applyFill="1" applyBorder="1" applyAlignment="1">
      <alignment horizontal="left" vertical="center"/>
    </xf>
    <xf numFmtId="164" fontId="9" fillId="2" borderId="3" xfId="2" applyNumberFormat="1" applyFont="1" applyFill="1" applyBorder="1" applyAlignment="1">
      <alignment horizontal="left" vertical="center"/>
    </xf>
    <xf numFmtId="164" fontId="9" fillId="2" borderId="1" xfId="2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164" fontId="10" fillId="2" borderId="7" xfId="2" applyNumberFormat="1" applyFont="1" applyFill="1" applyBorder="1" applyAlignment="1">
      <alignment horizontal="center" vertical="center"/>
    </xf>
    <xf numFmtId="164" fontId="10" fillId="2" borderId="8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164" fontId="10" fillId="2" borderId="4" xfId="2" applyNumberFormat="1" applyFont="1" applyFill="1" applyBorder="1" applyAlignment="1">
      <alignment horizontal="center" vertical="center"/>
    </xf>
  </cellXfs>
  <cellStyles count="6">
    <cellStyle name="Moeda" xfId="1" builtinId="4"/>
    <cellStyle name="Normal" xfId="0" builtinId="0"/>
    <cellStyle name="Normal 2" xfId="3"/>
    <cellStyle name="Porcentagem 2" xfId="4"/>
    <cellStyle name="Vírgula" xfId="2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5</xdr:row>
      <xdr:rowOff>98778</xdr:rowOff>
    </xdr:to>
    <xdr:pic>
      <xdr:nvPicPr>
        <xdr:cNvPr id="2" name="Imagem 1" descr="http://www.ilhota.sc.gov.br/arquivosdb/prefeitura/0.263669001231866098_ilhot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1098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2657475</xdr:colOff>
      <xdr:row>42</xdr:row>
      <xdr:rowOff>180976</xdr:rowOff>
    </xdr:from>
    <xdr:to>
      <xdr:col>4</xdr:col>
      <xdr:colOff>180975</xdr:colOff>
      <xdr:row>47</xdr:row>
      <xdr:rowOff>161926</xdr:rowOff>
    </xdr:to>
    <xdr:sp macro="" textlink="">
      <xdr:nvSpPr>
        <xdr:cNvPr id="5" name="CaixaDeTexto 4"/>
        <xdr:cNvSpPr txBox="1"/>
      </xdr:nvSpPr>
      <xdr:spPr>
        <a:xfrm>
          <a:off x="3190875" y="10086976"/>
          <a:ext cx="30289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________________________________________</a:t>
          </a:r>
        </a:p>
        <a:p>
          <a:pPr algn="ctr"/>
          <a:r>
            <a:rPr lang="pt-BR" sz="1100" baseline="0"/>
            <a:t>ANTÔNIO ADOLFO SCHÖPPING FILHO</a:t>
          </a:r>
        </a:p>
        <a:p>
          <a:pPr algn="ctr"/>
          <a:r>
            <a:rPr lang="pt-BR" sz="1100" baseline="0"/>
            <a:t>ENGENHEIRO CIVIL - CREA 116263-6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view="pageBreakPreview" topLeftCell="A26" zoomScaleSheetLayoutView="100" workbookViewId="0">
      <selection activeCell="C41" sqref="C41"/>
    </sheetView>
  </sheetViews>
  <sheetFormatPr defaultRowHeight="15" x14ac:dyDescent="0.25"/>
  <cols>
    <col min="1" max="1" width="8" style="1" customWidth="1"/>
    <col min="2" max="2" width="43.7109375" style="2" customWidth="1"/>
    <col min="3" max="3" width="32.85546875" customWidth="1"/>
    <col min="4" max="4" width="6" customWidth="1"/>
    <col min="5" max="5" width="8.5703125" style="1" bestFit="1" customWidth="1"/>
    <col min="6" max="6" width="12.140625" style="3" bestFit="1" customWidth="1"/>
    <col min="7" max="7" width="15.85546875" bestFit="1" customWidth="1"/>
    <col min="8" max="8" width="12.5703125" hidden="1" customWidth="1"/>
    <col min="9" max="9" width="15.7109375" customWidth="1"/>
    <col min="10" max="10" width="13.28515625" bestFit="1" customWidth="1"/>
    <col min="11" max="11" width="12.140625" bestFit="1" customWidth="1"/>
  </cols>
  <sheetData>
    <row r="1" spans="1:13" s="8" customFormat="1" ht="15.95" customHeight="1" x14ac:dyDescent="0.25">
      <c r="A1" s="14"/>
      <c r="B1" s="15"/>
      <c r="C1"/>
      <c r="D1" s="16"/>
      <c r="E1" s="16"/>
      <c r="F1" s="16"/>
      <c r="G1" s="23"/>
      <c r="H1" s="6"/>
      <c r="I1" s="22"/>
    </row>
    <row r="2" spans="1:13" s="8" customFormat="1" ht="15.95" customHeight="1" x14ac:dyDescent="0.25">
      <c r="A2" s="17"/>
      <c r="B2" s="4"/>
      <c r="C2" s="5"/>
      <c r="D2" s="5"/>
      <c r="E2" s="5"/>
      <c r="F2" s="5"/>
      <c r="G2" s="23"/>
      <c r="H2" s="6"/>
      <c r="I2" s="22"/>
    </row>
    <row r="3" spans="1:13" s="8" customFormat="1" ht="15.95" customHeight="1" x14ac:dyDescent="0.25">
      <c r="A3" s="17"/>
      <c r="B3" s="4"/>
      <c r="C3" s="65" t="s">
        <v>4</v>
      </c>
      <c r="D3" s="65"/>
      <c r="E3" s="65"/>
      <c r="F3" s="65"/>
      <c r="G3" s="65"/>
      <c r="H3" s="6"/>
      <c r="I3" s="22"/>
    </row>
    <row r="4" spans="1:13" s="8" customFormat="1" ht="15.95" customHeight="1" x14ac:dyDescent="0.25">
      <c r="A4" s="17"/>
      <c r="B4" s="4"/>
      <c r="C4" s="66" t="s">
        <v>5</v>
      </c>
      <c r="D4" s="66"/>
      <c r="E4" s="66"/>
      <c r="F4" s="66"/>
      <c r="G4" s="66"/>
      <c r="H4" s="6"/>
      <c r="I4" s="22"/>
      <c r="K4" s="8" t="s">
        <v>48</v>
      </c>
      <c r="M4" s="36">
        <f>(A28+I32+I38)*1.25</f>
        <v>76.454374999999999</v>
      </c>
    </row>
    <row r="5" spans="1:13" s="8" customFormat="1" ht="15.95" customHeight="1" x14ac:dyDescent="0.25">
      <c r="A5" s="17"/>
      <c r="B5" s="4"/>
      <c r="C5" s="66" t="s">
        <v>6</v>
      </c>
      <c r="D5" s="66"/>
      <c r="E5" s="66"/>
      <c r="F5" s="66"/>
      <c r="G5" s="66"/>
      <c r="H5" s="6"/>
      <c r="I5" s="22"/>
    </row>
    <row r="6" spans="1:13" s="8" customFormat="1" ht="15.95" customHeight="1" thickBot="1" x14ac:dyDescent="0.3">
      <c r="A6" s="18"/>
      <c r="B6" s="19"/>
      <c r="C6" s="20"/>
      <c r="D6" s="20"/>
      <c r="E6" s="20"/>
      <c r="F6" s="21"/>
      <c r="G6" s="9"/>
      <c r="H6" s="9"/>
      <c r="I6" s="22"/>
    </row>
    <row r="7" spans="1:13" s="8" customFormat="1" ht="22.5" hidden="1" customHeight="1" x14ac:dyDescent="0.25">
      <c r="A7" s="10"/>
      <c r="B7" s="11"/>
      <c r="C7" s="11"/>
      <c r="D7" s="11"/>
      <c r="E7" s="11"/>
      <c r="F7" s="12"/>
      <c r="G7" s="12"/>
      <c r="H7" s="12"/>
      <c r="I7" s="7"/>
    </row>
    <row r="8" spans="1:13" s="13" customFormat="1" ht="20.100000000000001" customHeight="1" x14ac:dyDescent="0.2">
      <c r="A8" s="69" t="s">
        <v>2</v>
      </c>
      <c r="B8" s="70"/>
      <c r="C8" s="74" t="s">
        <v>3</v>
      </c>
      <c r="D8" s="74"/>
      <c r="E8" s="74"/>
      <c r="F8" s="74"/>
      <c r="G8" s="74"/>
      <c r="H8" s="74"/>
      <c r="I8" s="75"/>
      <c r="K8" s="13" t="s">
        <v>28</v>
      </c>
      <c r="M8" s="35">
        <v>68.5</v>
      </c>
    </row>
    <row r="9" spans="1:13" s="13" customFormat="1" ht="20.100000000000001" customHeight="1" x14ac:dyDescent="0.2">
      <c r="A9" s="71" t="s">
        <v>8</v>
      </c>
      <c r="B9" s="72"/>
      <c r="C9" s="76" t="s">
        <v>7</v>
      </c>
      <c r="D9" s="76"/>
      <c r="E9" s="76"/>
      <c r="F9" s="76"/>
      <c r="G9" s="76"/>
      <c r="H9" s="76"/>
      <c r="I9" s="77"/>
      <c r="K9" s="13" t="s">
        <v>29</v>
      </c>
      <c r="M9" s="13">
        <f>M8-M4</f>
        <v>-7.9543749999999989</v>
      </c>
    </row>
    <row r="10" spans="1:13" s="13" customFormat="1" ht="20.100000000000001" customHeight="1" x14ac:dyDescent="0.2">
      <c r="A10" s="31"/>
      <c r="B10" s="31"/>
      <c r="C10" s="25"/>
      <c r="D10" s="25"/>
      <c r="E10" s="25"/>
      <c r="F10" s="25"/>
      <c r="G10" s="25"/>
      <c r="H10" s="25"/>
      <c r="I10" s="25"/>
    </row>
    <row r="11" spans="1:13" s="13" customFormat="1" ht="20.100000000000001" customHeight="1" x14ac:dyDescent="0.2">
      <c r="A11" s="50" t="s">
        <v>17</v>
      </c>
      <c r="B11" s="50"/>
      <c r="C11" s="50"/>
      <c r="D11" s="50"/>
      <c r="E11" s="50"/>
      <c r="F11" s="50"/>
      <c r="G11" s="50"/>
      <c r="H11" s="50"/>
      <c r="I11" s="50"/>
    </row>
    <row r="12" spans="1:13" ht="23.25" x14ac:dyDescent="0.35">
      <c r="A12" s="73" t="s">
        <v>14</v>
      </c>
      <c r="B12" s="73"/>
      <c r="C12" s="73"/>
      <c r="D12" s="73"/>
      <c r="E12" s="73"/>
      <c r="F12" s="73"/>
      <c r="G12" s="73"/>
      <c r="H12" s="73"/>
      <c r="I12" s="73"/>
    </row>
    <row r="13" spans="1:13" x14ac:dyDescent="0.25">
      <c r="A13" s="54" t="s">
        <v>9</v>
      </c>
      <c r="B13" s="54"/>
      <c r="C13" s="54"/>
      <c r="D13" s="29"/>
      <c r="E13" s="30"/>
      <c r="F13" s="67" t="s">
        <v>16</v>
      </c>
      <c r="G13" s="67"/>
      <c r="H13" s="67"/>
      <c r="I13" s="67"/>
    </row>
    <row r="14" spans="1:13" x14ac:dyDescent="0.25">
      <c r="A14" s="54" t="s">
        <v>10</v>
      </c>
      <c r="B14" s="54"/>
      <c r="C14" s="29" t="s">
        <v>11</v>
      </c>
      <c r="D14" s="29" t="s">
        <v>12</v>
      </c>
      <c r="E14" s="30" t="s">
        <v>13</v>
      </c>
      <c r="F14" s="68">
        <f>(E17+E15+E16+E18)/4</f>
        <v>44.725000000000001</v>
      </c>
      <c r="G14" s="68"/>
      <c r="H14" s="68"/>
      <c r="I14" s="68"/>
    </row>
    <row r="15" spans="1:13" x14ac:dyDescent="0.25">
      <c r="A15" s="63" t="s">
        <v>56</v>
      </c>
      <c r="B15" s="63"/>
      <c r="C15" s="29" t="s">
        <v>57</v>
      </c>
      <c r="D15" s="29" t="s">
        <v>0</v>
      </c>
      <c r="E15" s="26">
        <v>55</v>
      </c>
      <c r="F15" s="68"/>
      <c r="G15" s="68"/>
      <c r="H15" s="68"/>
      <c r="I15" s="68"/>
    </row>
    <row r="16" spans="1:13" x14ac:dyDescent="0.25">
      <c r="A16" s="63" t="s">
        <v>58</v>
      </c>
      <c r="B16" s="63"/>
      <c r="C16" s="29" t="s">
        <v>59</v>
      </c>
      <c r="D16" s="29" t="s">
        <v>0</v>
      </c>
      <c r="E16" s="26">
        <v>50</v>
      </c>
      <c r="F16" s="68"/>
      <c r="G16" s="68"/>
      <c r="H16" s="68"/>
      <c r="I16" s="68"/>
    </row>
    <row r="17" spans="1:9" x14ac:dyDescent="0.25">
      <c r="A17" s="48" t="s">
        <v>61</v>
      </c>
      <c r="B17" s="48"/>
      <c r="C17" s="29" t="s">
        <v>62</v>
      </c>
      <c r="D17" s="29" t="s">
        <v>63</v>
      </c>
      <c r="E17" s="47">
        <v>37</v>
      </c>
      <c r="F17" s="68"/>
      <c r="G17" s="68"/>
      <c r="H17" s="68"/>
      <c r="I17" s="68"/>
    </row>
    <row r="18" spans="1:9" x14ac:dyDescent="0.25">
      <c r="A18" s="63" t="s">
        <v>60</v>
      </c>
      <c r="B18" s="63"/>
      <c r="C18" s="29" t="s">
        <v>15</v>
      </c>
      <c r="D18" s="29" t="s">
        <v>0</v>
      </c>
      <c r="E18" s="26">
        <v>36.9</v>
      </c>
      <c r="F18" s="68"/>
      <c r="G18" s="68"/>
      <c r="H18" s="68"/>
      <c r="I18" s="68"/>
    </row>
    <row r="19" spans="1:9" x14ac:dyDescent="0.25">
      <c r="A19" s="64"/>
      <c r="B19" s="64"/>
    </row>
    <row r="20" spans="1:9" ht="23.25" x14ac:dyDescent="0.35">
      <c r="A20" s="61" t="s">
        <v>54</v>
      </c>
      <c r="B20" s="61"/>
      <c r="C20" s="61"/>
      <c r="D20" s="61"/>
      <c r="E20" s="61"/>
      <c r="F20" s="61"/>
      <c r="G20" s="61"/>
      <c r="H20" s="61"/>
      <c r="I20" s="61"/>
    </row>
    <row r="21" spans="1:9" ht="45" x14ac:dyDescent="0.25">
      <c r="A21" s="32" t="s">
        <v>18</v>
      </c>
      <c r="B21" s="32" t="s">
        <v>19</v>
      </c>
      <c r="C21" s="32" t="s">
        <v>20</v>
      </c>
      <c r="D21" s="62" t="s">
        <v>21</v>
      </c>
      <c r="E21" s="62"/>
      <c r="F21" s="62"/>
      <c r="G21" s="34" t="s">
        <v>23</v>
      </c>
      <c r="H21" s="32"/>
      <c r="I21" s="34" t="s">
        <v>25</v>
      </c>
    </row>
    <row r="22" spans="1:9" x14ac:dyDescent="0.25">
      <c r="A22" s="30">
        <v>83667</v>
      </c>
      <c r="B22" s="30" t="s">
        <v>22</v>
      </c>
      <c r="C22" s="30" t="s">
        <v>1</v>
      </c>
      <c r="D22" s="53">
        <v>108.93</v>
      </c>
      <c r="E22" s="53"/>
      <c r="F22" s="53"/>
      <c r="G22" s="30" t="s">
        <v>24</v>
      </c>
      <c r="H22" s="30"/>
      <c r="I22" s="30">
        <f>0.05*1</f>
        <v>0.05</v>
      </c>
    </row>
    <row r="24" spans="1:9" x14ac:dyDescent="0.25">
      <c r="A24" s="54" t="s">
        <v>26</v>
      </c>
      <c r="B24" s="54"/>
      <c r="C24" s="54"/>
      <c r="D24" s="54"/>
      <c r="E24" s="54"/>
      <c r="F24" s="54"/>
      <c r="G24" s="54"/>
      <c r="H24" s="54"/>
      <c r="I24" s="54"/>
    </row>
    <row r="25" spans="1:9" x14ac:dyDescent="0.25">
      <c r="A25" s="53">
        <f>I22*D22</f>
        <v>5.4465000000000003</v>
      </c>
      <c r="B25" s="54"/>
      <c r="C25" s="54"/>
      <c r="D25" s="54"/>
      <c r="E25" s="54"/>
      <c r="F25" s="54"/>
      <c r="G25" s="54"/>
      <c r="H25" s="54"/>
      <c r="I25" s="54"/>
    </row>
    <row r="27" spans="1:9" x14ac:dyDescent="0.25">
      <c r="A27" s="55" t="s">
        <v>27</v>
      </c>
      <c r="B27" s="56"/>
      <c r="C27" s="56"/>
      <c r="D27" s="56"/>
      <c r="E27" s="56"/>
      <c r="F27" s="56"/>
      <c r="G27" s="56"/>
      <c r="H27" s="56"/>
      <c r="I27" s="57"/>
    </row>
    <row r="28" spans="1:9" x14ac:dyDescent="0.25">
      <c r="A28" s="58">
        <f>F14+A25</f>
        <v>50.171500000000002</v>
      </c>
      <c r="B28" s="59"/>
      <c r="C28" s="59"/>
      <c r="D28" s="59"/>
      <c r="E28" s="59"/>
      <c r="F28" s="59"/>
      <c r="G28" s="59"/>
      <c r="H28" s="59"/>
      <c r="I28" s="60"/>
    </row>
    <row r="30" spans="1:9" x14ac:dyDescent="0.25">
      <c r="A30" s="50" t="s">
        <v>53</v>
      </c>
      <c r="B30" s="50"/>
      <c r="C30" s="50"/>
      <c r="D30" s="50"/>
      <c r="E30" s="50"/>
      <c r="F30" s="50"/>
      <c r="G30" s="50"/>
      <c r="H30" s="50"/>
      <c r="I30" s="50"/>
    </row>
    <row r="31" spans="1:9" ht="59.25" customHeight="1" x14ac:dyDescent="0.25">
      <c r="A31" s="40" t="s">
        <v>40</v>
      </c>
      <c r="B31" s="37" t="s">
        <v>34</v>
      </c>
      <c r="C31" s="37" t="s">
        <v>37</v>
      </c>
      <c r="D31" s="51" t="s">
        <v>35</v>
      </c>
      <c r="E31" s="51"/>
      <c r="F31" s="40" t="s">
        <v>36</v>
      </c>
      <c r="G31" s="40" t="s">
        <v>47</v>
      </c>
      <c r="H31" s="38"/>
      <c r="I31" s="40" t="s">
        <v>38</v>
      </c>
    </row>
    <row r="32" spans="1:9" x14ac:dyDescent="0.25">
      <c r="A32" s="1" t="s">
        <v>41</v>
      </c>
      <c r="B32" s="2" t="s">
        <v>30</v>
      </c>
      <c r="C32" s="28">
        <v>29.66</v>
      </c>
      <c r="D32" s="52">
        <f>C32+C33+C34</f>
        <v>45.440000000000005</v>
      </c>
      <c r="E32" s="49"/>
      <c r="F32" s="49">
        <v>40</v>
      </c>
      <c r="G32" s="49">
        <f>F32/8</f>
        <v>5</v>
      </c>
      <c r="H32" s="39"/>
      <c r="I32" s="52">
        <f>D32/G32</f>
        <v>9.088000000000001</v>
      </c>
    </row>
    <row r="33" spans="1:9" x14ac:dyDescent="0.25">
      <c r="A33" s="1" t="s">
        <v>42</v>
      </c>
      <c r="B33" s="2" t="s">
        <v>31</v>
      </c>
      <c r="C33" s="28">
        <v>9.08</v>
      </c>
      <c r="D33" s="49"/>
      <c r="E33" s="49"/>
      <c r="F33" s="49"/>
      <c r="G33" s="49"/>
      <c r="H33" s="39"/>
      <c r="I33" s="49"/>
    </row>
    <row r="34" spans="1:9" x14ac:dyDescent="0.25">
      <c r="A34" s="1" t="s">
        <v>43</v>
      </c>
      <c r="B34" s="2" t="s">
        <v>32</v>
      </c>
      <c r="C34" s="28">
        <v>6.7</v>
      </c>
      <c r="D34" s="49"/>
      <c r="E34" s="49"/>
      <c r="F34" s="49"/>
      <c r="G34" s="49"/>
      <c r="H34" s="39"/>
      <c r="I34" s="49"/>
    </row>
    <row r="36" spans="1:9" x14ac:dyDescent="0.25">
      <c r="A36" s="50" t="s">
        <v>55</v>
      </c>
      <c r="B36" s="50"/>
      <c r="C36" s="50"/>
      <c r="D36" s="50"/>
      <c r="E36" s="50"/>
      <c r="F36" s="50"/>
      <c r="G36" s="50"/>
      <c r="H36" s="50"/>
      <c r="I36" s="50"/>
    </row>
    <row r="37" spans="1:9" ht="48" x14ac:dyDescent="0.25">
      <c r="A37" s="40" t="s">
        <v>40</v>
      </c>
      <c r="B37" s="37" t="s">
        <v>39</v>
      </c>
      <c r="C37" s="37" t="s">
        <v>33</v>
      </c>
      <c r="D37" s="51" t="s">
        <v>46</v>
      </c>
      <c r="E37" s="51"/>
      <c r="F37" s="51"/>
      <c r="G37" s="40" t="s">
        <v>47</v>
      </c>
      <c r="H37" s="38"/>
      <c r="I37" s="40" t="s">
        <v>38</v>
      </c>
    </row>
    <row r="38" spans="1:9" ht="24" x14ac:dyDescent="0.25">
      <c r="A38" s="33" t="s">
        <v>44</v>
      </c>
      <c r="B38" s="40" t="s">
        <v>45</v>
      </c>
      <c r="C38" s="41">
        <v>9.52</v>
      </c>
      <c r="D38" s="49">
        <v>40</v>
      </c>
      <c r="E38" s="49"/>
      <c r="F38" s="49"/>
      <c r="G38" s="33">
        <f>D38/8</f>
        <v>5</v>
      </c>
      <c r="H38" s="33"/>
      <c r="I38" s="41">
        <f>C38/G38</f>
        <v>1.9039999999999999</v>
      </c>
    </row>
    <row r="39" spans="1:9" x14ac:dyDescent="0.25">
      <c r="A39" s="24"/>
      <c r="B39" s="27"/>
      <c r="C39" s="28"/>
      <c r="D39" s="39"/>
      <c r="E39" s="39"/>
      <c r="F39" s="39"/>
      <c r="G39" s="39"/>
      <c r="H39" s="39"/>
      <c r="I39" s="39"/>
    </row>
    <row r="40" spans="1:9" ht="23.25" x14ac:dyDescent="0.35">
      <c r="A40" s="42"/>
      <c r="B40" s="45" t="s">
        <v>49</v>
      </c>
      <c r="C40" s="46">
        <v>0.25</v>
      </c>
      <c r="D40" s="42"/>
      <c r="E40" s="42"/>
      <c r="F40" s="42"/>
      <c r="G40" s="42"/>
      <c r="H40" s="42"/>
      <c r="I40" s="42"/>
    </row>
    <row r="41" spans="1:9" ht="15.75" x14ac:dyDescent="0.25">
      <c r="B41" s="43" t="s">
        <v>50</v>
      </c>
      <c r="C41" s="44">
        <f>I38+I32+A25+F14</f>
        <v>61.163499999999999</v>
      </c>
      <c r="D41" s="24" t="s">
        <v>52</v>
      </c>
    </row>
    <row r="42" spans="1:9" ht="15.75" x14ac:dyDescent="0.25">
      <c r="B42" s="43" t="s">
        <v>51</v>
      </c>
      <c r="C42" s="44">
        <f>C41+(C41*C40)</f>
        <v>76.454374999999999</v>
      </c>
      <c r="D42" s="24" t="s">
        <v>52</v>
      </c>
    </row>
  </sheetData>
  <mergeCells count="33">
    <mergeCell ref="C3:G3"/>
    <mergeCell ref="C4:G4"/>
    <mergeCell ref="C5:G5"/>
    <mergeCell ref="F13:I13"/>
    <mergeCell ref="F14:I18"/>
    <mergeCell ref="A11:I11"/>
    <mergeCell ref="A8:B8"/>
    <mergeCell ref="A9:B9"/>
    <mergeCell ref="A12:I12"/>
    <mergeCell ref="A13:C13"/>
    <mergeCell ref="A14:B14"/>
    <mergeCell ref="C8:I8"/>
    <mergeCell ref="C9:I9"/>
    <mergeCell ref="A20:I20"/>
    <mergeCell ref="D21:F21"/>
    <mergeCell ref="A15:B15"/>
    <mergeCell ref="A16:B16"/>
    <mergeCell ref="A18:B18"/>
    <mergeCell ref="A19:B19"/>
    <mergeCell ref="D22:F22"/>
    <mergeCell ref="A24:I24"/>
    <mergeCell ref="A25:I25"/>
    <mergeCell ref="A27:I27"/>
    <mergeCell ref="A28:I28"/>
    <mergeCell ref="D38:F38"/>
    <mergeCell ref="A36:I36"/>
    <mergeCell ref="D37:F37"/>
    <mergeCell ref="A30:I30"/>
    <mergeCell ref="D31:E31"/>
    <mergeCell ref="D32:E34"/>
    <mergeCell ref="F32:F34"/>
    <mergeCell ref="G32:G34"/>
    <mergeCell ref="I32:I34"/>
  </mergeCells>
  <printOptions horizontalCentered="1"/>
  <pageMargins left="0.25" right="0.25" top="0.75" bottom="0.75" header="0.3" footer="0.3"/>
  <pageSetup paperSize="9" scale="69" orientation="portrait" r:id="rId1"/>
  <headerFooter differentFirst="1">
    <oddHeader>&amp;R&amp;12 3</oddHeader>
    <firstHeader>&amp;R&amp;12 2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quantitativos</vt:lpstr>
      <vt:lpstr>quantitativos!Area_de_impressao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Antonio</cp:lastModifiedBy>
  <cp:lastPrinted>2014-10-10T13:17:40Z</cp:lastPrinted>
  <dcterms:created xsi:type="dcterms:W3CDTF">2013-06-21T13:34:45Z</dcterms:created>
  <dcterms:modified xsi:type="dcterms:W3CDTF">2014-10-10T16:37:01Z</dcterms:modified>
</cp:coreProperties>
</file>